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2023 год" sheetId="1" r:id="rId1"/>
  </sheets>
  <definedNames>
    <definedName name="_xlnm.Print_Titles" localSheetId="0">'2023 год'!$16:$16</definedName>
  </definedNames>
  <calcPr fullCalcOnLoad="1"/>
</workbook>
</file>

<file path=xl/sharedStrings.xml><?xml version="1.0" encoding="utf-8"?>
<sst xmlns="http://schemas.openxmlformats.org/spreadsheetml/2006/main" count="43" uniqueCount="30">
  <si>
    <t>№ п/п</t>
  </si>
  <si>
    <t>ВСЕГО</t>
  </si>
  <si>
    <t>Направление расходов</t>
  </si>
  <si>
    <t xml:space="preserve">Фактически исполнено </t>
  </si>
  <si>
    <t>За счет средств бюджета округа</t>
  </si>
  <si>
    <t>За счет средств краевого бюджета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</si>
  <si>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</si>
  <si>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устойчивого сокращения непригодного для проживания жилого фонда</t>
  </si>
  <si>
    <t>1.</t>
  </si>
  <si>
    <t>2.</t>
  </si>
  <si>
    <t>3.</t>
  </si>
  <si>
    <t>4.</t>
  </si>
  <si>
    <t>За счет средств федерального бюджета/средств Фонда</t>
  </si>
  <si>
    <t>рублей</t>
  </si>
  <si>
    <t>Утверждено решением о бюджете</t>
  </si>
  <si>
    <t xml:space="preserve">для годового </t>
  </si>
  <si>
    <t xml:space="preserve">Реализация мероприятий по обеспечению устойчивого сокращения непригодного для проживания жилого фонда </t>
  </si>
  <si>
    <t>7.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</si>
  <si>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</si>
  <si>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Улучшение качества систем теплоснабжения на территориях муниципальных образований Пермского края </t>
  </si>
  <si>
    <t>Строительство (реконструкция) стадионов, межшкольных стадионов, спортивных площадок и иных спортивных объектов</t>
  </si>
  <si>
    <t xml:space="preserve">от                    № </t>
  </si>
  <si>
    <t xml:space="preserve"> Отчет по осуществлению бюджетных инвестиций в форме капитальных вложений в объекты муниципальной собственности Александровского муниципального округа Пермского края за 2023 год
</t>
  </si>
  <si>
    <t>Уточненный план (бюджетная роспись)</t>
  </si>
  <si>
    <t>Процент исполнения к уточненному плану (бюджетной росписи)</t>
  </si>
  <si>
    <t>Отклонение  исполнения от уточнённого плана (бюджетной росписи)</t>
  </si>
  <si>
    <t>Приложение 10</t>
  </si>
  <si>
    <t>к решению</t>
  </si>
  <si>
    <t xml:space="preserve">Думы </t>
  </si>
  <si>
    <t>5.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</si>
</sst>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?"/>
    <numFmt numFmtId="182" formatCode="#,##0.00\ _₽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81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1" fontId="4" fillId="0" borderId="11" xfId="0" applyNumberFormat="1" applyFont="1" applyFill="1" applyBorder="1" applyAlignment="1" applyProtection="1">
      <alignment horizontal="left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60" zoomScaleNormal="60" zoomScalePageLayoutView="0" workbookViewId="0" topLeftCell="A1">
      <selection activeCell="G20" sqref="G20"/>
    </sheetView>
  </sheetViews>
  <sheetFormatPr defaultColWidth="9.00390625" defaultRowHeight="12.75"/>
  <cols>
    <col min="1" max="1" width="7.75390625" style="6" customWidth="1"/>
    <col min="2" max="2" width="43.875" style="6" customWidth="1"/>
    <col min="3" max="3" width="0.2421875" style="6" hidden="1" customWidth="1"/>
    <col min="4" max="4" width="22.375" style="6" hidden="1" customWidth="1"/>
    <col min="5" max="5" width="21.375" style="6" hidden="1" customWidth="1"/>
    <col min="6" max="6" width="23.625" style="6" hidden="1" customWidth="1"/>
    <col min="7" max="7" width="19.25390625" style="6" customWidth="1"/>
    <col min="8" max="8" width="17.875" style="6" customWidth="1"/>
    <col min="9" max="9" width="17.75390625" style="6" customWidth="1"/>
    <col min="10" max="10" width="18.75390625" style="6" customWidth="1"/>
    <col min="11" max="12" width="18.375" style="6" customWidth="1"/>
    <col min="13" max="13" width="18.125" style="6" customWidth="1"/>
    <col min="14" max="14" width="19.375" style="6" customWidth="1"/>
    <col min="15" max="15" width="21.875" style="6" customWidth="1"/>
    <col min="16" max="16" width="19.375" style="6" customWidth="1"/>
    <col min="17" max="17" width="19.875" style="6" customWidth="1"/>
    <col min="18" max="18" width="19.75390625" style="6" customWidth="1"/>
    <col min="19" max="19" width="26.00390625" style="6" customWidth="1"/>
    <col min="20" max="20" width="20.75390625" style="6" customWidth="1"/>
    <col min="21" max="21" width="20.875" style="6" customWidth="1"/>
    <col min="22" max="22" width="18.875" style="6" customWidth="1"/>
    <col min="23" max="16384" width="9.125" style="6" customWidth="1"/>
  </cols>
  <sheetData>
    <row r="1" spans="1:22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0" t="s">
        <v>26</v>
      </c>
      <c r="U1" s="50"/>
      <c r="V1"/>
    </row>
    <row r="2" spans="1:22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0" t="s">
        <v>27</v>
      </c>
      <c r="U2" s="50"/>
      <c r="V2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7"/>
      <c r="R3" s="7"/>
      <c r="S3" s="7"/>
      <c r="T3" s="40" t="s">
        <v>28</v>
      </c>
      <c r="U3" s="40"/>
      <c r="V3"/>
    </row>
    <row r="4" spans="1:22" ht="18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7"/>
      <c r="S4" s="7"/>
      <c r="T4" s="19" t="s">
        <v>21</v>
      </c>
      <c r="U4" s="39"/>
      <c r="V4"/>
    </row>
    <row r="5" spans="1:2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7"/>
      <c r="T5" s="7" t="s">
        <v>21</v>
      </c>
      <c r="U5" s="10"/>
    </row>
    <row r="6" spans="1:21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S6" s="5"/>
      <c r="T6" s="5"/>
      <c r="U6" s="5"/>
    </row>
    <row r="7" spans="1:21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ht="39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1" ht="7.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23"/>
      <c r="U11" s="5"/>
    </row>
    <row r="12" spans="1:21" ht="18.75" hidden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4"/>
      <c r="U12" s="5"/>
    </row>
    <row r="13" ht="12.75" hidden="1"/>
    <row r="14" spans="3:22" ht="15.75">
      <c r="C14" s="49" t="s">
        <v>15</v>
      </c>
      <c r="D14" s="49"/>
      <c r="E14" s="49"/>
      <c r="S14" s="9"/>
      <c r="T14" s="9"/>
      <c r="V14" s="9" t="s">
        <v>13</v>
      </c>
    </row>
    <row r="15" spans="1:22" ht="138" customHeight="1">
      <c r="A15" s="1" t="s">
        <v>0</v>
      </c>
      <c r="B15" s="2" t="s">
        <v>2</v>
      </c>
      <c r="C15" s="2" t="s">
        <v>14</v>
      </c>
      <c r="D15" s="27" t="s">
        <v>12</v>
      </c>
      <c r="E15" s="11" t="s">
        <v>4</v>
      </c>
      <c r="F15" s="11" t="s">
        <v>5</v>
      </c>
      <c r="G15" s="2" t="s">
        <v>23</v>
      </c>
      <c r="H15" s="27" t="s">
        <v>12</v>
      </c>
      <c r="I15" s="11" t="s">
        <v>4</v>
      </c>
      <c r="J15" s="11" t="s">
        <v>5</v>
      </c>
      <c r="K15" s="2" t="s">
        <v>3</v>
      </c>
      <c r="L15" s="27" t="s">
        <v>12</v>
      </c>
      <c r="M15" s="11" t="s">
        <v>4</v>
      </c>
      <c r="N15" s="11" t="s">
        <v>5</v>
      </c>
      <c r="O15" s="45" t="s">
        <v>24</v>
      </c>
      <c r="P15" s="27" t="s">
        <v>12</v>
      </c>
      <c r="Q15" s="11" t="s">
        <v>4</v>
      </c>
      <c r="R15" s="11" t="s">
        <v>5</v>
      </c>
      <c r="S15" s="46" t="s">
        <v>25</v>
      </c>
      <c r="T15" s="27" t="s">
        <v>12</v>
      </c>
      <c r="U15" s="11" t="s">
        <v>4</v>
      </c>
      <c r="V15" s="11" t="s">
        <v>5</v>
      </c>
    </row>
    <row r="16" spans="1:22" s="21" customFormat="1" ht="12.75" customHeight="1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3</v>
      </c>
      <c r="H16" s="20">
        <v>4</v>
      </c>
      <c r="I16" s="20">
        <v>5</v>
      </c>
      <c r="J16" s="20">
        <v>6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20">
        <v>18</v>
      </c>
      <c r="S16" s="20">
        <v>19</v>
      </c>
      <c r="T16" s="20">
        <v>20</v>
      </c>
      <c r="U16" s="20">
        <v>21</v>
      </c>
      <c r="V16" s="20">
        <v>22</v>
      </c>
    </row>
    <row r="17" spans="1:22" ht="150.75" customHeight="1">
      <c r="A17" s="28" t="s">
        <v>8</v>
      </c>
      <c r="B17" s="25" t="s">
        <v>6</v>
      </c>
      <c r="C17" s="35">
        <f>D17+E17+F17</f>
        <v>5391397.44</v>
      </c>
      <c r="D17" s="34">
        <v>0</v>
      </c>
      <c r="E17" s="34">
        <v>0</v>
      </c>
      <c r="F17" s="34">
        <v>5391397.44</v>
      </c>
      <c r="G17" s="38">
        <f aca="true" t="shared" si="0" ref="G17:G22">H17+I17+J17</f>
        <v>5521800</v>
      </c>
      <c r="H17" s="29">
        <v>0</v>
      </c>
      <c r="I17" s="29">
        <v>0</v>
      </c>
      <c r="J17" s="29">
        <v>5521800</v>
      </c>
      <c r="K17" s="30">
        <f>L17+M17+N17</f>
        <v>5278718.65</v>
      </c>
      <c r="L17" s="31">
        <v>0</v>
      </c>
      <c r="M17" s="31">
        <v>0</v>
      </c>
      <c r="N17" s="31">
        <v>5278718.65</v>
      </c>
      <c r="O17" s="32">
        <f aca="true" t="shared" si="1" ref="O17:O23">K17/G17*100</f>
        <v>95.59778785903148</v>
      </c>
      <c r="P17" s="32">
        <v>0</v>
      </c>
      <c r="Q17" s="32">
        <v>0</v>
      </c>
      <c r="R17" s="33">
        <f>N17/J17*100</f>
        <v>95.59778785903148</v>
      </c>
      <c r="S17" s="32">
        <f aca="true" t="shared" si="2" ref="S17:S23">K17-G17</f>
        <v>-243081.34999999963</v>
      </c>
      <c r="T17" s="29">
        <f aca="true" t="shared" si="3" ref="T17:V21">L17-H17</f>
        <v>0</v>
      </c>
      <c r="U17" s="14">
        <f t="shared" si="3"/>
        <v>0</v>
      </c>
      <c r="V17" s="14">
        <f t="shared" si="3"/>
        <v>-243081.34999999963</v>
      </c>
    </row>
    <row r="18" spans="1:22" ht="78.75" customHeight="1">
      <c r="A18" s="28" t="s">
        <v>9</v>
      </c>
      <c r="B18" s="41" t="s">
        <v>20</v>
      </c>
      <c r="C18" s="42"/>
      <c r="D18" s="43"/>
      <c r="E18" s="43"/>
      <c r="F18" s="43"/>
      <c r="G18" s="44">
        <f t="shared" si="0"/>
        <v>44431150</v>
      </c>
      <c r="H18" s="29">
        <v>0</v>
      </c>
      <c r="I18" s="29">
        <f>12431150+2000000</f>
        <v>14431150</v>
      </c>
      <c r="J18" s="29">
        <v>30000000</v>
      </c>
      <c r="K18" s="30">
        <f>L18+M18+N18</f>
        <v>44431150</v>
      </c>
      <c r="L18" s="31">
        <v>0</v>
      </c>
      <c r="M18" s="31">
        <f>2000000+12431150</f>
        <v>14431150</v>
      </c>
      <c r="N18" s="31">
        <v>30000000</v>
      </c>
      <c r="O18" s="32">
        <f t="shared" si="1"/>
        <v>100</v>
      </c>
      <c r="P18" s="33">
        <v>0</v>
      </c>
      <c r="Q18" s="33">
        <f>M18/I18*100</f>
        <v>100</v>
      </c>
      <c r="R18" s="33">
        <f>N18/J18*100</f>
        <v>100</v>
      </c>
      <c r="S18" s="32">
        <f t="shared" si="2"/>
        <v>0</v>
      </c>
      <c r="T18" s="29">
        <f t="shared" si="3"/>
        <v>0</v>
      </c>
      <c r="U18" s="14">
        <f t="shared" si="3"/>
        <v>0</v>
      </c>
      <c r="V18" s="14">
        <f t="shared" si="3"/>
        <v>0</v>
      </c>
    </row>
    <row r="19" spans="1:22" ht="57" customHeight="1">
      <c r="A19" s="22" t="s">
        <v>10</v>
      </c>
      <c r="B19" s="26" t="s">
        <v>7</v>
      </c>
      <c r="C19" s="35">
        <f>D19+E19+F19</f>
        <v>7125000</v>
      </c>
      <c r="D19" s="34">
        <v>0</v>
      </c>
      <c r="E19" s="34">
        <v>0</v>
      </c>
      <c r="F19" s="34">
        <v>7125000</v>
      </c>
      <c r="G19" s="38">
        <f t="shared" si="0"/>
        <v>146983210.17</v>
      </c>
      <c r="H19" s="14">
        <v>146983210.17</v>
      </c>
      <c r="I19" s="14">
        <v>0</v>
      </c>
      <c r="J19" s="14">
        <v>0</v>
      </c>
      <c r="K19" s="30">
        <f>L19+M19+N19</f>
        <v>140484750.39</v>
      </c>
      <c r="L19" s="15">
        <v>140484750.39</v>
      </c>
      <c r="M19" s="31">
        <v>0</v>
      </c>
      <c r="N19" s="4">
        <v>0</v>
      </c>
      <c r="O19" s="32">
        <f t="shared" si="1"/>
        <v>95.57877408413933</v>
      </c>
      <c r="P19" s="33">
        <f>L19/H19*100</f>
        <v>95.57877408413933</v>
      </c>
      <c r="Q19" s="33">
        <v>0</v>
      </c>
      <c r="R19" s="33">
        <v>0</v>
      </c>
      <c r="S19" s="32">
        <f t="shared" si="2"/>
        <v>-6498459.780000001</v>
      </c>
      <c r="T19" s="29">
        <f t="shared" si="3"/>
        <v>-6498459.780000001</v>
      </c>
      <c r="U19" s="14">
        <f t="shared" si="3"/>
        <v>0</v>
      </c>
      <c r="V19" s="14">
        <f t="shared" si="3"/>
        <v>0</v>
      </c>
    </row>
    <row r="20" spans="1:22" ht="60.75" customHeight="1">
      <c r="A20" s="22" t="s">
        <v>11</v>
      </c>
      <c r="B20" s="26" t="s">
        <v>16</v>
      </c>
      <c r="C20" s="35">
        <f>D20+E20+F20</f>
        <v>2617311.16</v>
      </c>
      <c r="D20" s="34">
        <v>0</v>
      </c>
      <c r="E20" s="34">
        <v>375282.25</v>
      </c>
      <c r="F20" s="34">
        <v>2242028.91</v>
      </c>
      <c r="G20" s="38">
        <f t="shared" si="0"/>
        <v>33162782.01</v>
      </c>
      <c r="H20" s="14">
        <v>0</v>
      </c>
      <c r="I20" s="14">
        <v>0</v>
      </c>
      <c r="J20" s="14">
        <v>33162782.01</v>
      </c>
      <c r="K20" s="30">
        <f>L20+M20+N20</f>
        <v>29459912.82</v>
      </c>
      <c r="L20" s="4">
        <v>0</v>
      </c>
      <c r="M20" s="31">
        <v>0</v>
      </c>
      <c r="N20" s="14">
        <v>29459912.82</v>
      </c>
      <c r="O20" s="32">
        <f t="shared" si="1"/>
        <v>88.83426249075416</v>
      </c>
      <c r="P20" s="33">
        <v>0</v>
      </c>
      <c r="Q20" s="33">
        <v>0</v>
      </c>
      <c r="R20" s="33">
        <f>N20/J20*100</f>
        <v>88.83426249075416</v>
      </c>
      <c r="S20" s="32">
        <f t="shared" si="2"/>
        <v>-3702869.1900000013</v>
      </c>
      <c r="T20" s="29">
        <f t="shared" si="3"/>
        <v>0</v>
      </c>
      <c r="U20" s="14">
        <f t="shared" si="3"/>
        <v>0</v>
      </c>
      <c r="V20" s="14">
        <f t="shared" si="3"/>
        <v>-3702869.1900000013</v>
      </c>
    </row>
    <row r="21" spans="1:22" ht="100.5" customHeight="1">
      <c r="A21" s="22" t="s">
        <v>29</v>
      </c>
      <c r="B21" s="26" t="s">
        <v>18</v>
      </c>
      <c r="C21" s="35"/>
      <c r="D21" s="34"/>
      <c r="E21" s="34"/>
      <c r="F21" s="34"/>
      <c r="G21" s="38">
        <f t="shared" si="0"/>
        <v>11681925.69</v>
      </c>
      <c r="H21" s="14">
        <v>0</v>
      </c>
      <c r="I21" s="14">
        <v>2920481.43</v>
      </c>
      <c r="J21" s="14">
        <v>8761444.26</v>
      </c>
      <c r="K21" s="30">
        <f>L21+M21+N21</f>
        <v>11681925.69</v>
      </c>
      <c r="L21" s="4">
        <v>0</v>
      </c>
      <c r="M21" s="31">
        <v>2920481.43</v>
      </c>
      <c r="N21" s="4">
        <v>8761444.26</v>
      </c>
      <c r="O21" s="32">
        <f t="shared" si="1"/>
        <v>100</v>
      </c>
      <c r="P21" s="33">
        <v>0</v>
      </c>
      <c r="Q21" s="33">
        <f>M21/I21*100</f>
        <v>100</v>
      </c>
      <c r="R21" s="33">
        <f>N21/J21*100</f>
        <v>100</v>
      </c>
      <c r="S21" s="32">
        <f t="shared" si="2"/>
        <v>0</v>
      </c>
      <c r="T21" s="29">
        <f t="shared" si="3"/>
        <v>0</v>
      </c>
      <c r="U21" s="14">
        <f t="shared" si="3"/>
        <v>0</v>
      </c>
      <c r="V21" s="14">
        <f t="shared" si="3"/>
        <v>0</v>
      </c>
    </row>
    <row r="22" spans="1:22" ht="74.25" customHeight="1" hidden="1">
      <c r="A22" s="22" t="s">
        <v>17</v>
      </c>
      <c r="B22" s="26" t="s">
        <v>19</v>
      </c>
      <c r="C22" s="35"/>
      <c r="D22" s="34"/>
      <c r="E22" s="34"/>
      <c r="F22" s="34"/>
      <c r="G22" s="38">
        <f t="shared" si="0"/>
        <v>0</v>
      </c>
      <c r="H22" s="14">
        <v>0</v>
      </c>
      <c r="I22" s="14">
        <v>0</v>
      </c>
      <c r="J22" s="14">
        <v>0</v>
      </c>
      <c r="K22" s="13">
        <v>0</v>
      </c>
      <c r="L22" s="4">
        <v>0</v>
      </c>
      <c r="M22" s="31">
        <v>0</v>
      </c>
      <c r="N22" s="4">
        <v>0</v>
      </c>
      <c r="O22" s="12" t="e">
        <f t="shared" si="1"/>
        <v>#DIV/0!</v>
      </c>
      <c r="P22" s="3">
        <v>0</v>
      </c>
      <c r="Q22" s="3">
        <v>0</v>
      </c>
      <c r="R22" s="3">
        <v>0</v>
      </c>
      <c r="S22" s="32">
        <f t="shared" si="2"/>
        <v>0</v>
      </c>
      <c r="T22" s="14">
        <f aca="true" t="shared" si="4" ref="T22:V23">L22-H22</f>
        <v>0</v>
      </c>
      <c r="U22" s="14">
        <f t="shared" si="4"/>
        <v>0</v>
      </c>
      <c r="V22" s="14">
        <f t="shared" si="4"/>
        <v>0</v>
      </c>
    </row>
    <row r="23" spans="1:22" ht="15.75">
      <c r="A23" s="16"/>
      <c r="B23" s="17" t="s">
        <v>1</v>
      </c>
      <c r="C23" s="36" t="e">
        <f>C17+C19+C20+#REF!+#REF!</f>
        <v>#REF!</v>
      </c>
      <c r="D23" s="36" t="e">
        <f>D17+D19+D20+#REF!+#REF!</f>
        <v>#REF!</v>
      </c>
      <c r="E23" s="36" t="e">
        <f>E17+E19+E20+#REF!+#REF!</f>
        <v>#REF!</v>
      </c>
      <c r="F23" s="36" t="e">
        <f>F17+F19+F20+#REF!+#REF!</f>
        <v>#REF!</v>
      </c>
      <c r="G23" s="38">
        <f>H23+I23+J23</f>
        <v>241780867.87</v>
      </c>
      <c r="H23" s="37">
        <f>SUM(H17:H22)</f>
        <v>146983210.17</v>
      </c>
      <c r="I23" s="37">
        <f aca="true" t="shared" si="5" ref="I23:N23">SUM(I17:I22)</f>
        <v>17351631.43</v>
      </c>
      <c r="J23" s="37">
        <f t="shared" si="5"/>
        <v>77446026.27000001</v>
      </c>
      <c r="K23" s="18">
        <f>SUM(K17:K22)</f>
        <v>231336457.54999998</v>
      </c>
      <c r="L23" s="37">
        <f t="shared" si="5"/>
        <v>140484750.39</v>
      </c>
      <c r="M23" s="37">
        <f t="shared" si="5"/>
        <v>17351631.43</v>
      </c>
      <c r="N23" s="37">
        <f t="shared" si="5"/>
        <v>73500075.73</v>
      </c>
      <c r="O23" s="12">
        <f t="shared" si="1"/>
        <v>95.68021638270578</v>
      </c>
      <c r="P23" s="12">
        <f>L23/H23*100</f>
        <v>95.57877408413933</v>
      </c>
      <c r="Q23" s="18">
        <f>M23/I23*100</f>
        <v>100</v>
      </c>
      <c r="R23" s="12">
        <f>N23/J23*100</f>
        <v>94.9049025107586</v>
      </c>
      <c r="S23" s="32">
        <f t="shared" si="2"/>
        <v>-10444410.320000023</v>
      </c>
      <c r="T23" s="18">
        <f t="shared" si="4"/>
        <v>-6498459.780000001</v>
      </c>
      <c r="U23" s="18">
        <f t="shared" si="4"/>
        <v>0</v>
      </c>
      <c r="V23" s="18">
        <f t="shared" si="4"/>
        <v>-3945950.5400000066</v>
      </c>
    </row>
  </sheetData>
  <sheetProtection/>
  <mergeCells count="6">
    <mergeCell ref="A10:V10"/>
    <mergeCell ref="A11:S11"/>
    <mergeCell ref="A12:S12"/>
    <mergeCell ref="C14:E14"/>
    <mergeCell ref="T1:U1"/>
    <mergeCell ref="T2:U2"/>
  </mergeCells>
  <printOptions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ZS-G</cp:lastModifiedBy>
  <cp:lastPrinted>2024-04-25T09:00:32Z</cp:lastPrinted>
  <dcterms:created xsi:type="dcterms:W3CDTF">2006-11-30T11:29:15Z</dcterms:created>
  <dcterms:modified xsi:type="dcterms:W3CDTF">2024-04-25T09:02:31Z</dcterms:modified>
  <cp:category/>
  <cp:version/>
  <cp:contentType/>
  <cp:contentStatus/>
</cp:coreProperties>
</file>